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<sst xmlns="http://schemas.openxmlformats.org/spreadsheetml/2006/main" count="25" uniqueCount="25">
  <si>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N, Наименование ОУ</t>
  </si>
  <si>
    <t xml:space="preserve">Итого </t>
  </si>
  <si>
    <t>1. МОУ Подгорнская СОШ</t>
  </si>
  <si>
    <t>2.МОУ  Коломиногривская СОШ</t>
  </si>
  <si>
    <t>3. МОУ Усть-Бакчарская СОШ</t>
  </si>
  <si>
    <t>4. МОУ Новоколоминская СОШ</t>
  </si>
  <si>
    <t>5. МОУ Гореловская ООШ</t>
  </si>
  <si>
    <t>6. МОУ Варгатерская ООШ</t>
  </si>
  <si>
    <t>7. МОУ Гришкинская ООШ</t>
  </si>
  <si>
    <t>8. МОУ Леботерская ООШ</t>
  </si>
  <si>
    <t>9. МОУ Нижнетигинская ООШ</t>
  </si>
  <si>
    <t>10. МОУ Чаинская НОШ</t>
  </si>
  <si>
    <t>(838257)  2-13-94</t>
  </si>
  <si>
    <t>Исп. Н.В. Чарыева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</si>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</sst>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sz val="8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2" borderId="0" xfId="0" applyFont="1" applyFill="1" applyAlignment="1">
      <alignment/>
    </xf>
    <xf numFmtId="0" fontId="6" fillId="0" borderId="0" xfId="0" applyFont="1" applyAlignment="1">
      <alignment/>
    </xf>
    <xf numFmtId="0" fontId="9" fillId="2" borderId="1" xfId="0" applyFont="1" applyFill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3" fillId="2" borderId="0" xfId="0" applyFont="1" applyFill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0" borderId="0" xfId="0" applyFont="1" applyAlignment="1">
      <alignment/>
    </xf>
    <xf numFmtId="0" fontId="8" fillId="2" borderId="1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/>
    </xf>
    <xf numFmtId="168" fontId="8" fillId="2" borderId="1" xfId="0" applyNumberFormat="1" applyFont="1" applyFill="1" applyBorder="1" applyAlignment="1">
      <alignment wrapText="1"/>
    </xf>
    <xf numFmtId="168" fontId="6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2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23.00390625" style="16" customWidth="1"/>
    <col min="2" max="2" width="11.125" style="16" customWidth="1"/>
    <col min="3" max="12" width="12.00390625" style="0" customWidth="1"/>
  </cols>
  <sheetData>
    <row r="1" spans="1:24" ht="15.75">
      <c r="A1" s="5"/>
      <c r="B1" s="5"/>
      <c r="C1" s="1"/>
      <c r="D1" s="1"/>
      <c r="E1" s="1"/>
      <c r="F1" s="1"/>
      <c r="G1" s="1"/>
      <c r="H1" s="1"/>
      <c r="I1" s="1"/>
      <c r="J1" s="1"/>
      <c r="K1" s="3"/>
      <c r="L1" s="3"/>
      <c r="M1" s="36"/>
      <c r="N1" s="36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5.75">
      <c r="A2" s="37"/>
      <c r="B2" s="37"/>
      <c r="C2" s="37"/>
      <c r="D2" s="37"/>
      <c r="E2" s="37"/>
      <c r="F2" s="37"/>
      <c r="G2" s="37"/>
      <c r="H2" s="37"/>
      <c r="I2" s="1"/>
      <c r="J2" s="9"/>
      <c r="K2" s="38"/>
      <c r="L2" s="38"/>
      <c r="M2" s="34"/>
      <c r="N2" s="34"/>
      <c r="O2" s="4"/>
      <c r="P2" s="34"/>
      <c r="Q2" s="34"/>
      <c r="R2" s="4"/>
      <c r="S2" s="34"/>
      <c r="T2" s="34"/>
      <c r="U2" s="3"/>
      <c r="V2" s="36"/>
      <c r="W2" s="36"/>
      <c r="X2" s="2"/>
    </row>
    <row r="3" spans="1:24" ht="32.25" customHeight="1">
      <c r="A3" s="23" t="s">
        <v>0</v>
      </c>
      <c r="B3" s="24" t="s">
        <v>24</v>
      </c>
      <c r="C3" s="22" t="s">
        <v>14</v>
      </c>
      <c r="D3" s="22" t="s">
        <v>15</v>
      </c>
      <c r="E3" s="22" t="s">
        <v>16</v>
      </c>
      <c r="F3" s="22" t="s">
        <v>17</v>
      </c>
      <c r="G3" s="22" t="s">
        <v>18</v>
      </c>
      <c r="H3" s="22" t="s">
        <v>19</v>
      </c>
      <c r="I3" s="22" t="s">
        <v>20</v>
      </c>
      <c r="J3" s="22" t="s">
        <v>21</v>
      </c>
      <c r="K3" s="10" t="s">
        <v>22</v>
      </c>
      <c r="L3" s="10" t="s">
        <v>23</v>
      </c>
      <c r="M3" s="8"/>
      <c r="N3" s="34"/>
      <c r="O3" s="34"/>
      <c r="P3" s="34"/>
      <c r="Q3" s="34"/>
      <c r="R3" s="34"/>
      <c r="S3" s="34"/>
      <c r="T3" s="34"/>
      <c r="U3" s="34"/>
      <c r="V3" s="34"/>
      <c r="W3" s="35"/>
      <c r="X3" s="35"/>
    </row>
    <row r="4" spans="1:24" s="16" customFormat="1" ht="15.75">
      <c r="A4" s="7" t="s">
        <v>2</v>
      </c>
      <c r="B4" s="25">
        <f>C4+D4+E4+F4+G4+H4+I4+J4+K4+L4</f>
        <v>2900.4</v>
      </c>
      <c r="C4" s="25"/>
      <c r="D4" s="25">
        <v>90</v>
      </c>
      <c r="E4" s="25">
        <v>1877.9</v>
      </c>
      <c r="F4" s="25">
        <v>564.5</v>
      </c>
      <c r="G4" s="25"/>
      <c r="H4" s="25"/>
      <c r="I4" s="25"/>
      <c r="J4" s="25">
        <v>368</v>
      </c>
      <c r="K4" s="25"/>
      <c r="L4" s="25"/>
      <c r="M4" s="30"/>
      <c r="N4" s="31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s="16" customFormat="1" ht="15.75">
      <c r="A5" s="7" t="s">
        <v>3</v>
      </c>
      <c r="B5" s="25">
        <f>C5+D5+E5+F5+G5+H5+I5+J5+K5+L5</f>
        <v>436</v>
      </c>
      <c r="C5" s="12"/>
      <c r="D5" s="14"/>
      <c r="E5" s="14">
        <f>36+10</f>
        <v>46</v>
      </c>
      <c r="F5" s="14">
        <f>78+70+56+80+70+20</f>
        <v>374</v>
      </c>
      <c r="G5" s="14"/>
      <c r="H5" s="14"/>
      <c r="I5" s="14">
        <v>16</v>
      </c>
      <c r="J5" s="14"/>
      <c r="K5" s="21"/>
      <c r="L5" s="21"/>
      <c r="M5" s="32"/>
      <c r="N5" s="33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s="16" customFormat="1" ht="15.75">
      <c r="A6" s="7" t="s">
        <v>4</v>
      </c>
      <c r="B6" s="7">
        <f>C6+D6+E6+F6+G6+H6+I6+J6+K6+L6</f>
        <v>771.6</v>
      </c>
      <c r="C6" s="12">
        <v>37</v>
      </c>
      <c r="D6" s="14">
        <f>10+150+83</f>
        <v>243</v>
      </c>
      <c r="E6" s="14">
        <f>5+30+150+56</f>
        <v>241</v>
      </c>
      <c r="F6" s="14"/>
      <c r="G6" s="14"/>
      <c r="H6" s="14">
        <v>25</v>
      </c>
      <c r="I6" s="14">
        <v>200</v>
      </c>
      <c r="J6" s="14">
        <v>8.6</v>
      </c>
      <c r="K6" s="21">
        <v>8.6</v>
      </c>
      <c r="L6" s="21">
        <v>8.4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s="16" customFormat="1" ht="15.75">
      <c r="A7" s="7" t="s">
        <v>5</v>
      </c>
      <c r="B7" s="7">
        <f aca="true" t="shared" si="0" ref="B7:B13">C7+D7+E7+F7+G7+H7+I7+J7+K7+L7</f>
        <v>1001</v>
      </c>
      <c r="C7" s="12"/>
      <c r="D7" s="20">
        <f>50+30</f>
        <v>80</v>
      </c>
      <c r="E7" s="14">
        <v>265</v>
      </c>
      <c r="F7" s="14"/>
      <c r="G7" s="14"/>
      <c r="H7" s="14">
        <f>350+46+260</f>
        <v>656</v>
      </c>
      <c r="I7" s="14"/>
      <c r="J7" s="14"/>
      <c r="K7" s="15"/>
      <c r="L7" s="15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s="16" customFormat="1" ht="15.75">
      <c r="A8" s="7" t="s">
        <v>6</v>
      </c>
      <c r="B8" s="7">
        <f t="shared" si="0"/>
        <v>395</v>
      </c>
      <c r="C8" s="12">
        <v>21</v>
      </c>
      <c r="D8" s="14">
        <f>15+7</f>
        <v>22</v>
      </c>
      <c r="E8" s="14">
        <f>50+7+10</f>
        <v>67</v>
      </c>
      <c r="F8" s="14">
        <f>200+7</f>
        <v>207</v>
      </c>
      <c r="G8" s="14">
        <f>7+20</f>
        <v>27</v>
      </c>
      <c r="H8" s="14">
        <v>7</v>
      </c>
      <c r="I8" s="14">
        <v>7</v>
      </c>
      <c r="J8" s="14">
        <f>16+7</f>
        <v>23</v>
      </c>
      <c r="K8" s="15">
        <v>7</v>
      </c>
      <c r="L8" s="15">
        <v>7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s="16" customFormat="1" ht="15.75">
      <c r="A9" s="7" t="s">
        <v>7</v>
      </c>
      <c r="B9" s="7">
        <f t="shared" si="0"/>
        <v>469.5</v>
      </c>
      <c r="C9" s="12"/>
      <c r="D9" s="14">
        <f>100+34</f>
        <v>134</v>
      </c>
      <c r="E9" s="14">
        <v>176.3</v>
      </c>
      <c r="F9" s="14">
        <f>70+50+20.1+10+9.1</f>
        <v>159.2</v>
      </c>
      <c r="G9" s="14"/>
      <c r="H9" s="14"/>
      <c r="I9" s="14"/>
      <c r="J9" s="14"/>
      <c r="K9" s="15"/>
      <c r="L9" s="15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16" customFormat="1" ht="15.75">
      <c r="A10" s="7" t="s">
        <v>8</v>
      </c>
      <c r="B10" s="7">
        <f t="shared" si="0"/>
        <v>553.7</v>
      </c>
      <c r="C10" s="12"/>
      <c r="D10" s="14"/>
      <c r="E10" s="14">
        <f>25+135</f>
        <v>160</v>
      </c>
      <c r="F10" s="14">
        <f>88.7+180</f>
        <v>268.7</v>
      </c>
      <c r="G10" s="14">
        <v>125</v>
      </c>
      <c r="H10" s="14"/>
      <c r="I10" s="14"/>
      <c r="J10" s="14"/>
      <c r="K10" s="15"/>
      <c r="L10" s="15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16" customFormat="1" ht="15.75">
      <c r="A11" s="7" t="s">
        <v>9</v>
      </c>
      <c r="B11" s="7">
        <f t="shared" si="0"/>
        <v>704.8000000000001</v>
      </c>
      <c r="C11" s="12"/>
      <c r="D11" s="14"/>
      <c r="E11" s="14">
        <f>3.2+10</f>
        <v>13.2</v>
      </c>
      <c r="F11" s="14">
        <f>3.3+300</f>
        <v>303.3</v>
      </c>
      <c r="G11" s="14">
        <f>6.6+24+20+20</f>
        <v>70.6</v>
      </c>
      <c r="H11" s="14">
        <f>96+117+25</f>
        <v>238</v>
      </c>
      <c r="I11" s="14">
        <f>69.8+3.3</f>
        <v>73.1</v>
      </c>
      <c r="J11" s="14">
        <v>3.2</v>
      </c>
      <c r="K11" s="15">
        <v>3.4</v>
      </c>
      <c r="L11" s="15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s="16" customFormat="1" ht="15.75">
      <c r="A12" s="7" t="s">
        <v>10</v>
      </c>
      <c r="B12" s="7">
        <f t="shared" si="0"/>
        <v>346</v>
      </c>
      <c r="C12" s="12"/>
      <c r="D12" s="14">
        <f>55+6</f>
        <v>61</v>
      </c>
      <c r="E12" s="14"/>
      <c r="F12" s="14">
        <f>10+45+60</f>
        <v>115</v>
      </c>
      <c r="G12" s="14"/>
      <c r="H12" s="14">
        <f>40+50</f>
        <v>90</v>
      </c>
      <c r="I12" s="14"/>
      <c r="J12" s="14">
        <f>20+60</f>
        <v>80</v>
      </c>
      <c r="K12" s="15"/>
      <c r="L12" s="15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15.75">
      <c r="A13" s="7" t="s">
        <v>11</v>
      </c>
      <c r="B13" s="7">
        <f t="shared" si="0"/>
        <v>43</v>
      </c>
      <c r="C13" s="12"/>
      <c r="D13" s="13"/>
      <c r="E13" s="13"/>
      <c r="F13" s="13">
        <v>15</v>
      </c>
      <c r="G13" s="14"/>
      <c r="H13" s="14"/>
      <c r="I13" s="13"/>
      <c r="J13" s="13">
        <f>8+20</f>
        <v>28</v>
      </c>
      <c r="K13" s="11"/>
      <c r="L13" s="11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15.75">
      <c r="A14" s="12" t="s">
        <v>1</v>
      </c>
      <c r="B14" s="26">
        <f>B4+B5+B6+B7+B8+B9+B10+B11+B12+B13</f>
        <v>7621</v>
      </c>
      <c r="C14" s="26">
        <f aca="true" t="shared" si="1" ref="C14:L14">C4+C5+C6+C7+C8+C9+C10+C11+C12+C13</f>
        <v>58</v>
      </c>
      <c r="D14" s="26">
        <f t="shared" si="1"/>
        <v>630</v>
      </c>
      <c r="E14" s="26">
        <f t="shared" si="1"/>
        <v>2846.4</v>
      </c>
      <c r="F14" s="26">
        <f t="shared" si="1"/>
        <v>2006.7</v>
      </c>
      <c r="G14" s="26">
        <f t="shared" si="1"/>
        <v>222.6</v>
      </c>
      <c r="H14" s="26">
        <f t="shared" si="1"/>
        <v>1016</v>
      </c>
      <c r="I14" s="26">
        <f t="shared" si="1"/>
        <v>296.1</v>
      </c>
      <c r="J14" s="26">
        <f t="shared" si="1"/>
        <v>510.8</v>
      </c>
      <c r="K14" s="26">
        <f t="shared" si="1"/>
        <v>19</v>
      </c>
      <c r="L14" s="26">
        <f t="shared" si="1"/>
        <v>15.4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7" ht="15.75">
      <c r="A15" s="17"/>
      <c r="B15" s="17"/>
      <c r="C15" s="6"/>
      <c r="D15" s="6"/>
      <c r="E15" s="27">
        <f>C14+D14+E14</f>
        <v>3534.4</v>
      </c>
      <c r="F15" s="27">
        <f>F14+G14+H14+I14+J14+K14+L14</f>
        <v>4086.6000000000004</v>
      </c>
      <c r="G15" s="6"/>
    </row>
    <row r="16" spans="1:7" ht="15">
      <c r="A16" s="19" t="s">
        <v>13</v>
      </c>
      <c r="B16" s="19"/>
      <c r="C16" s="6"/>
      <c r="D16" s="6"/>
      <c r="E16" s="6"/>
      <c r="F16" s="6"/>
      <c r="G16" s="6"/>
    </row>
    <row r="17" spans="1:7" ht="15">
      <c r="A17" s="19" t="s">
        <v>12</v>
      </c>
      <c r="B17" s="19"/>
      <c r="C17" s="6"/>
      <c r="D17" s="6"/>
      <c r="E17" s="6"/>
      <c r="F17" s="6"/>
      <c r="G17" s="6"/>
    </row>
    <row r="18" spans="1:7" ht="15.75">
      <c r="A18" s="17"/>
      <c r="B18" s="17"/>
      <c r="C18" s="6"/>
      <c r="D18" s="6"/>
      <c r="E18" s="6"/>
      <c r="F18" s="6"/>
      <c r="G18" s="6"/>
    </row>
    <row r="19" spans="1:7" ht="15.75">
      <c r="A19" s="17"/>
      <c r="B19" s="17"/>
      <c r="C19" s="6"/>
      <c r="D19" s="6"/>
      <c r="E19" s="6"/>
      <c r="F19" s="6"/>
      <c r="G19" s="6"/>
    </row>
    <row r="20" spans="1:7" ht="15.75">
      <c r="A20" s="17"/>
      <c r="B20" s="17"/>
      <c r="C20" s="6"/>
      <c r="D20" s="6"/>
      <c r="E20" s="6"/>
      <c r="F20" s="6"/>
      <c r="G20" s="6"/>
    </row>
    <row r="21" spans="1:7" ht="15">
      <c r="A21" s="18"/>
      <c r="B21" s="18"/>
      <c r="C21" s="6"/>
      <c r="D21" s="6"/>
      <c r="E21" s="6"/>
      <c r="F21" s="6"/>
      <c r="G21" s="6"/>
    </row>
  </sheetData>
  <mergeCells count="25">
    <mergeCell ref="M1:N1"/>
    <mergeCell ref="O1:X1"/>
    <mergeCell ref="A2:H2"/>
    <mergeCell ref="K2:L2"/>
    <mergeCell ref="M2:N2"/>
    <mergeCell ref="P2:Q2"/>
    <mergeCell ref="S2:T2"/>
    <mergeCell ref="V2:W2"/>
    <mergeCell ref="N3:P3"/>
    <mergeCell ref="Q3:S3"/>
    <mergeCell ref="T3:V3"/>
    <mergeCell ref="W3:X3"/>
    <mergeCell ref="M4:N4"/>
    <mergeCell ref="O4:X4"/>
    <mergeCell ref="M5:N5"/>
    <mergeCell ref="O5:X5"/>
    <mergeCell ref="M6:X6"/>
    <mergeCell ref="M7:X7"/>
    <mergeCell ref="M8:X8"/>
    <mergeCell ref="M9:X9"/>
    <mergeCell ref="M14:X14"/>
    <mergeCell ref="M10:X10"/>
    <mergeCell ref="M11:X11"/>
    <mergeCell ref="M12:X12"/>
    <mergeCell ref="M13:X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Roo4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Агапов Д.С.</dc:creator>
  <cp:keywords/>
  <dc:description/>
  <cp:lastModifiedBy>User</cp:lastModifiedBy>
  <cp:lastPrinted>2012-01-05T05:18:26Z</cp:lastPrinted>
  <dcterms:created xsi:type="dcterms:W3CDTF">2010-05-17T07:43:56Z</dcterms:created>
  <dcterms:modified xsi:type="dcterms:W3CDTF">2012-04-03T10:28:29Z</dcterms:modified>
  <cp:category/>
  <cp:version/>
  <cp:contentType/>
  <cp:contentStatus/>
</cp:coreProperties>
</file>